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11월" sheetId="11" r:id="rId1"/>
  </sheets>
  <calcPr calcId="124519"/>
</workbook>
</file>

<file path=xl/calcChain.xml><?xml version="1.0" encoding="utf-8"?>
<calcChain xmlns="http://schemas.openxmlformats.org/spreadsheetml/2006/main">
  <c r="E18" i="11"/>
  <c r="G13"/>
  <c r="D13"/>
  <c r="C18"/>
  <c r="F17"/>
  <c r="E17"/>
  <c r="D17" s="1"/>
  <c r="C17"/>
  <c r="C16"/>
  <c r="E16" s="1"/>
  <c r="C15"/>
  <c r="E15" s="1"/>
  <c r="C14"/>
  <c r="C12"/>
  <c r="C11"/>
  <c r="E11" s="1"/>
  <c r="E9"/>
  <c r="C9"/>
  <c r="C8"/>
  <c r="E8" s="1"/>
  <c r="C13" l="1"/>
  <c r="E13" s="1"/>
  <c r="E14"/>
  <c r="F14" s="1"/>
  <c r="D9"/>
  <c r="G9" s="1"/>
  <c r="F9"/>
  <c r="F16"/>
  <c r="D16" s="1"/>
  <c r="G16" s="1"/>
  <c r="D8"/>
  <c r="D7" s="1"/>
  <c r="F8"/>
  <c r="F11"/>
  <c r="D11" s="1"/>
  <c r="F15"/>
  <c r="D15" s="1"/>
  <c r="G15" s="1"/>
  <c r="G17"/>
  <c r="C7"/>
  <c r="D14"/>
  <c r="G14" s="1"/>
  <c r="E12"/>
  <c r="D18"/>
  <c r="G18" s="1"/>
  <c r="C10"/>
  <c r="E10" s="1"/>
  <c r="F10" s="1"/>
  <c r="E7" l="1"/>
  <c r="C6"/>
  <c r="F12"/>
  <c r="D12" s="1"/>
  <c r="F13"/>
  <c r="G11"/>
  <c r="G8"/>
  <c r="G7" s="1"/>
  <c r="G12" l="1"/>
  <c r="D10"/>
  <c r="D6" s="1"/>
  <c r="F7"/>
  <c r="F6" s="1"/>
  <c r="E6"/>
  <c r="G10"/>
  <c r="G6" s="1"/>
</calcChain>
</file>

<file path=xl/sharedStrings.xml><?xml version="1.0" encoding="utf-8"?>
<sst xmlns="http://schemas.openxmlformats.org/spreadsheetml/2006/main" count="58" uniqueCount="49">
  <si>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</si>
  <si>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</si>
  <si>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</si>
  <si>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</si>
  <si>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</si>
  <si>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</si>
  <si>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</si>
  <si>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</si>
  <si>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</si>
  <si>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</si>
  <si>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</si>
  <si>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</si>
  <si>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</si>
  <si>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</si>
  <si>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합           계</t>
    <phoneticPr fontId="3" type="noConversion"/>
  </si>
  <si>
    <t>중국어 교실
(소계)</t>
    <phoneticPr fontId="3" type="noConversion"/>
  </si>
  <si>
    <t>중국어초급반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</si>
  <si>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</si>
  <si>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</si>
  <si>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</si>
  <si>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요가교실(2부)</t>
    <phoneticPr fontId="3" type="noConversion"/>
  </si>
  <si>
    <t>풍물교실</t>
    <phoneticPr fontId="3" type="noConversion"/>
  </si>
  <si>
    <t>노래교실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</si>
  <si>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</si>
  <si>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</si>
  <si>
    <t>5,12,19,26</t>
    <phoneticPr fontId="3" type="noConversion"/>
  </si>
  <si>
    <t>2,4,6,9,11,13,16,18,20,23,25,27,30</t>
    <phoneticPr fontId="3" type="noConversion"/>
  </si>
  <si>
    <t>6,13,20,27</t>
    <phoneticPr fontId="3" type="noConversion"/>
  </si>
  <si>
    <t>웰빙댄스교실
(소계)</t>
    <phoneticPr fontId="3" type="noConversion"/>
  </si>
  <si>
    <t>웰빙댄스교실
(초급반)</t>
    <phoneticPr fontId="3" type="noConversion"/>
  </si>
  <si>
    <t>웰빙댄스교실
(중급반)</t>
    <phoneticPr fontId="3" type="noConversion"/>
  </si>
  <si>
    <t>라인댄스교실
(야간반)</t>
    <phoneticPr fontId="3" type="noConversion"/>
  </si>
  <si>
    <t xml:space="preserve"> ◆  산출내역 : 수당 (라인댄스교실, 요가교실, 중국어교실, 웰빙댄스교실 : 25,000원 * 출강일수(일), 노래교실 및 풍물교실 : 50,000원 * 출강일수(일))</t>
    <phoneticPr fontId="3" type="noConversion"/>
  </si>
  <si>
    <t>2015년도 11월 프로그램운영 강사수당 지급내역</t>
    <phoneticPr fontId="3" type="noConversion"/>
  </si>
  <si>
    <t>4,5,11,12,18,19,25,26</t>
    <phoneticPr fontId="3" type="noConversion"/>
  </si>
  <si>
    <t>3,5,10,12,17,19,24,26</t>
    <phoneticPr fontId="3" type="noConversion"/>
  </si>
  <si>
    <t>2,</t>
    <phoneticPr fontId="3" type="noConversion"/>
  </si>
  <si>
    <t>허*숙</t>
    <phoneticPr fontId="3" type="noConversion"/>
  </si>
  <si>
    <t>남*란</t>
    <phoneticPr fontId="3" type="noConversion"/>
  </si>
  <si>
    <t>박*아</t>
    <phoneticPr fontId="3" type="noConversion"/>
  </si>
  <si>
    <t>김*의</t>
    <phoneticPr fontId="3" type="noConversion"/>
  </si>
  <si>
    <t>박*숙</t>
    <phoneticPr fontId="3" type="noConversion"/>
  </si>
  <si>
    <t>조*야</t>
    <phoneticPr fontId="3" type="noConversion"/>
  </si>
  <si>
    <t>국민은행
594801-01-******</t>
    <phoneticPr fontId="3" type="noConversion"/>
  </si>
  <si>
    <t>농협
130056-52-******</t>
    <phoneticPr fontId="3" type="noConversion"/>
  </si>
  <si>
    <t>신한은행
010-8683-****</t>
    <phoneticPr fontId="3" type="noConversion"/>
  </si>
  <si>
    <t>농협
152-12-******</t>
    <phoneticPr fontId="3" type="noConversion"/>
  </si>
  <si>
    <t>국민은행
641302-01-******</t>
    <phoneticPr fontId="3" type="noConversion"/>
  </si>
  <si>
    <t>국민은행
208401-04-******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</si>
</sst>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176" fontId="6" fillId="4" borderId="14" xfId="1" applyNumberFormat="1" applyFont="1" applyFill="1" applyBorder="1" applyAlignment="1">
      <alignment horizontal="center" vertical="center" shrinkToFit="1"/>
    </xf>
    <xf numFmtId="41" fontId="6" fillId="5" borderId="14" xfId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 shrinkToFit="1"/>
    </xf>
    <xf numFmtId="41" fontId="5" fillId="5" borderId="8" xfId="1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 shrinkToFit="1"/>
    </xf>
    <xf numFmtId="41" fontId="7" fillId="5" borderId="18" xfId="1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 shrinkToFit="1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7" fillId="6" borderId="21" xfId="2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/>
    </xf>
    <xf numFmtId="41" fontId="7" fillId="5" borderId="21" xfId="1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 wrapText="1"/>
    </xf>
    <xf numFmtId="41" fontId="5" fillId="6" borderId="11" xfId="1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 shrinkToFit="1"/>
    </xf>
    <xf numFmtId="0" fontId="7" fillId="6" borderId="11" xfId="2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21" xfId="2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 wrapText="1"/>
    </xf>
    <xf numFmtId="41" fontId="7" fillId="5" borderId="8" xfId="1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41" fontId="7" fillId="5" borderId="25" xfId="1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7" fillId="6" borderId="8" xfId="2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7" fillId="6" borderId="22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24</xdr:row>
      <xdr:rowOff>47625</xdr:rowOff>
    </xdr:from>
    <xdr:to>
      <xdr:col>2</xdr:col>
      <xdr:colOff>828675</xdr:colOff>
      <xdr:row>25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99441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C8" sqref="C8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5" width="9.77734375" style="3" bestFit="1" customWidth="1"/>
    <col min="6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58" t="s">
        <v>33</v>
      </c>
      <c r="B1" s="59"/>
      <c r="C1" s="59"/>
      <c r="D1" s="59"/>
      <c r="E1" s="59"/>
      <c r="F1" s="59"/>
      <c r="G1" s="59"/>
      <c r="H1" s="59"/>
      <c r="I1" s="59"/>
      <c r="J1" s="59"/>
      <c r="K1" s="60"/>
    </row>
    <row r="2" spans="1:12" ht="16.5" customHeight="1" thickBot="1">
      <c r="J2" s="61" t="s">
        <v>0</v>
      </c>
      <c r="K2" s="62"/>
    </row>
    <row r="3" spans="1:12" ht="20.25" customHeight="1">
      <c r="A3" s="63" t="s">
        <v>1</v>
      </c>
      <c r="B3" s="66" t="s">
        <v>2</v>
      </c>
      <c r="C3" s="66" t="s">
        <v>3</v>
      </c>
      <c r="D3" s="66"/>
      <c r="E3" s="66"/>
      <c r="F3" s="66"/>
      <c r="G3" s="66"/>
      <c r="H3" s="69" t="s">
        <v>4</v>
      </c>
      <c r="I3" s="66" t="s">
        <v>5</v>
      </c>
      <c r="J3" s="66" t="s">
        <v>6</v>
      </c>
      <c r="K3" s="70" t="s">
        <v>7</v>
      </c>
    </row>
    <row r="4" spans="1:12" ht="21" customHeight="1">
      <c r="A4" s="64"/>
      <c r="B4" s="67"/>
      <c r="C4" s="67" t="s">
        <v>8</v>
      </c>
      <c r="D4" s="73" t="s">
        <v>9</v>
      </c>
      <c r="E4" s="73"/>
      <c r="F4" s="73"/>
      <c r="G4" s="67" t="s">
        <v>10</v>
      </c>
      <c r="H4" s="67"/>
      <c r="I4" s="67"/>
      <c r="J4" s="67"/>
      <c r="K4" s="71"/>
    </row>
    <row r="5" spans="1:12" ht="21.75" customHeight="1" thickBot="1">
      <c r="A5" s="65"/>
      <c r="B5" s="68"/>
      <c r="C5" s="68"/>
      <c r="D5" s="4" t="s">
        <v>11</v>
      </c>
      <c r="E5" s="4" t="s">
        <v>12</v>
      </c>
      <c r="F5" s="4" t="s">
        <v>13</v>
      </c>
      <c r="G5" s="68"/>
      <c r="H5" s="68"/>
      <c r="I5" s="68"/>
      <c r="J5" s="68"/>
      <c r="K5" s="72"/>
    </row>
    <row r="6" spans="1:12" ht="38.25" customHeight="1">
      <c r="A6" s="5" t="s">
        <v>14</v>
      </c>
      <c r="B6" s="6"/>
      <c r="C6" s="7">
        <f>SUM(C7+C10+C17+C13+C16+C18)</f>
        <v>2175000</v>
      </c>
      <c r="D6" s="7">
        <f>SUM(D7+D10+D17+D13+D16+D18)</f>
        <v>71770</v>
      </c>
      <c r="E6" s="7">
        <f>SUM(E7+E10+E13+E17+E16+E18)</f>
        <v>65250</v>
      </c>
      <c r="F6" s="7">
        <f>SUM(F7+F17+F10+F13+F16+F18)</f>
        <v>6520</v>
      </c>
      <c r="G6" s="7">
        <f>SUM(G7+G10+G17+G13+G16+G18)</f>
        <v>2103230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400000</v>
      </c>
      <c r="D7" s="13">
        <f>SUM(D8:D9)</f>
        <v>13200</v>
      </c>
      <c r="E7" s="13">
        <f>C7*3%</f>
        <v>12000</v>
      </c>
      <c r="F7" s="13">
        <f t="shared" ref="F7:F17" si="0">E7*10%</f>
        <v>1200</v>
      </c>
      <c r="G7" s="12">
        <f>SUM(G8:G9)</f>
        <v>386800</v>
      </c>
      <c r="H7" s="14"/>
      <c r="I7" s="15"/>
      <c r="J7" s="16" t="s">
        <v>43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200000</v>
      </c>
      <c r="D8" s="21">
        <f>E8+F8</f>
        <v>6600</v>
      </c>
      <c r="E8" s="21">
        <f t="shared" ref="E8:E17" si="1">C8*3%</f>
        <v>6000</v>
      </c>
      <c r="F8" s="21">
        <f t="shared" si="0"/>
        <v>600</v>
      </c>
      <c r="G8" s="20">
        <f>C8-D8</f>
        <v>193400</v>
      </c>
      <c r="H8" s="22">
        <v>8</v>
      </c>
      <c r="I8" s="23" t="s">
        <v>34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200000</v>
      </c>
      <c r="D9" s="30">
        <f>E9+F9</f>
        <v>6600</v>
      </c>
      <c r="E9" s="30">
        <f t="shared" si="1"/>
        <v>6000</v>
      </c>
      <c r="F9" s="30">
        <f t="shared" si="0"/>
        <v>600</v>
      </c>
      <c r="G9" s="29">
        <f>C9-D9</f>
        <v>193400</v>
      </c>
      <c r="H9" s="22">
        <v>8</v>
      </c>
      <c r="I9" s="23" t="s">
        <v>36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650000</v>
      </c>
      <c r="D10" s="13">
        <f>SUM(D11:D12)</f>
        <v>21450</v>
      </c>
      <c r="E10" s="13">
        <f t="shared" si="1"/>
        <v>19500</v>
      </c>
      <c r="F10" s="13">
        <f>E10*10%</f>
        <v>1950</v>
      </c>
      <c r="G10" s="12">
        <f>SUM(G11:G12)</f>
        <v>628550</v>
      </c>
      <c r="H10" s="14"/>
      <c r="I10" s="15"/>
      <c r="J10" s="16" t="s">
        <v>44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325000</v>
      </c>
      <c r="D11" s="21">
        <f t="shared" ref="D11:D18" si="2">E11+F11</f>
        <v>10725</v>
      </c>
      <c r="E11" s="21">
        <f t="shared" si="1"/>
        <v>9750</v>
      </c>
      <c r="F11" s="21">
        <f t="shared" si="0"/>
        <v>975</v>
      </c>
      <c r="G11" s="20">
        <f t="shared" ref="G11:G18" si="3">C11-D11</f>
        <v>314275</v>
      </c>
      <c r="H11" s="22">
        <v>13</v>
      </c>
      <c r="I11" s="56" t="s">
        <v>26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325000</v>
      </c>
      <c r="D12" s="30">
        <f t="shared" si="2"/>
        <v>10725</v>
      </c>
      <c r="E12" s="30">
        <f t="shared" si="1"/>
        <v>9750</v>
      </c>
      <c r="F12" s="21">
        <f t="shared" si="0"/>
        <v>975</v>
      </c>
      <c r="G12" s="29">
        <f t="shared" si="3"/>
        <v>314275</v>
      </c>
      <c r="H12" s="22">
        <v>13</v>
      </c>
      <c r="I12" s="56" t="s">
        <v>26</v>
      </c>
      <c r="J12" s="24"/>
      <c r="K12" s="25"/>
      <c r="L12" s="26"/>
    </row>
    <row r="13" spans="1:12" ht="41.25" customHeight="1">
      <c r="A13" s="44" t="s">
        <v>28</v>
      </c>
      <c r="B13" s="32" t="s">
        <v>39</v>
      </c>
      <c r="C13" s="12">
        <f>SUM(C14:C15)</f>
        <v>400000</v>
      </c>
      <c r="D13" s="12">
        <f>SUM(D14:D15)</f>
        <v>13200</v>
      </c>
      <c r="E13" s="12">
        <f t="shared" si="1"/>
        <v>12000</v>
      </c>
      <c r="F13" s="12">
        <f t="shared" si="0"/>
        <v>1200</v>
      </c>
      <c r="G13" s="12">
        <f>SUM(G14:G15)</f>
        <v>386800</v>
      </c>
      <c r="H13" s="45"/>
      <c r="I13" s="55"/>
      <c r="J13" s="33" t="s">
        <v>45</v>
      </c>
      <c r="K13" s="34"/>
      <c r="L13" s="26"/>
    </row>
    <row r="14" spans="1:12" ht="41.25" customHeight="1">
      <c r="A14" s="46" t="s">
        <v>29</v>
      </c>
      <c r="B14" s="47" t="s">
        <v>39</v>
      </c>
      <c r="C14" s="29">
        <f>H14*25000</f>
        <v>200000</v>
      </c>
      <c r="D14" s="29">
        <f t="shared" si="2"/>
        <v>6600</v>
      </c>
      <c r="E14" s="29">
        <f t="shared" si="1"/>
        <v>6000</v>
      </c>
      <c r="F14" s="29">
        <f t="shared" si="0"/>
        <v>600</v>
      </c>
      <c r="G14" s="29">
        <f t="shared" si="3"/>
        <v>193400</v>
      </c>
      <c r="H14" s="45">
        <v>8</v>
      </c>
      <c r="I14" s="42" t="s">
        <v>35</v>
      </c>
      <c r="J14" s="24"/>
      <c r="K14" s="43"/>
      <c r="L14" s="26"/>
    </row>
    <row r="15" spans="1:12" ht="41.25" customHeight="1">
      <c r="A15" s="46" t="s">
        <v>30</v>
      </c>
      <c r="B15" s="47" t="s">
        <v>39</v>
      </c>
      <c r="C15" s="29">
        <f>H15*25000</f>
        <v>200000</v>
      </c>
      <c r="D15" s="29">
        <f t="shared" si="2"/>
        <v>6600</v>
      </c>
      <c r="E15" s="29">
        <f t="shared" si="1"/>
        <v>6000</v>
      </c>
      <c r="F15" s="29">
        <f t="shared" si="0"/>
        <v>600</v>
      </c>
      <c r="G15" s="29">
        <f t="shared" si="3"/>
        <v>193400</v>
      </c>
      <c r="H15" s="45">
        <v>8</v>
      </c>
      <c r="I15" s="42" t="s">
        <v>35</v>
      </c>
      <c r="J15" s="24"/>
      <c r="K15" s="43"/>
      <c r="L15" s="26"/>
    </row>
    <row r="16" spans="1:12" ht="38.25" customHeight="1">
      <c r="A16" s="31" t="s">
        <v>21</v>
      </c>
      <c r="B16" s="32" t="s">
        <v>40</v>
      </c>
      <c r="C16" s="12">
        <f>H16*50000</f>
        <v>200000</v>
      </c>
      <c r="D16" s="13">
        <f t="shared" si="2"/>
        <v>6600</v>
      </c>
      <c r="E16" s="13">
        <f t="shared" si="1"/>
        <v>6000</v>
      </c>
      <c r="F16" s="13">
        <f t="shared" si="0"/>
        <v>600</v>
      </c>
      <c r="G16" s="12">
        <f t="shared" si="3"/>
        <v>193400</v>
      </c>
      <c r="H16" s="35">
        <v>4</v>
      </c>
      <c r="I16" s="33" t="s">
        <v>25</v>
      </c>
      <c r="J16" s="36" t="s">
        <v>46</v>
      </c>
      <c r="K16" s="34"/>
      <c r="L16" s="26"/>
    </row>
    <row r="17" spans="1:12" ht="38.25" customHeight="1">
      <c r="A17" s="52" t="s">
        <v>22</v>
      </c>
      <c r="B17" s="11" t="s">
        <v>41</v>
      </c>
      <c r="C17" s="12">
        <f>H17*50000</f>
        <v>200000</v>
      </c>
      <c r="D17" s="13">
        <f t="shared" si="2"/>
        <v>6600</v>
      </c>
      <c r="E17" s="13">
        <f t="shared" si="1"/>
        <v>6000</v>
      </c>
      <c r="F17" s="13">
        <f t="shared" si="0"/>
        <v>600</v>
      </c>
      <c r="G17" s="12">
        <f t="shared" si="3"/>
        <v>193400</v>
      </c>
      <c r="H17" s="45">
        <v>4</v>
      </c>
      <c r="I17" s="53" t="s">
        <v>27</v>
      </c>
      <c r="J17" s="16" t="s">
        <v>47</v>
      </c>
      <c r="K17" s="17"/>
      <c r="L17" s="26"/>
    </row>
    <row r="18" spans="1:12" ht="45" customHeight="1" thickBot="1">
      <c r="A18" s="54" t="s">
        <v>31</v>
      </c>
      <c r="B18" s="48" t="s">
        <v>42</v>
      </c>
      <c r="C18" s="37">
        <f>H18*25000</f>
        <v>325000</v>
      </c>
      <c r="D18" s="38">
        <f t="shared" si="2"/>
        <v>10720</v>
      </c>
      <c r="E18" s="38">
        <f>C18*3%</f>
        <v>9750</v>
      </c>
      <c r="F18" s="38">
        <v>970</v>
      </c>
      <c r="G18" s="37">
        <f t="shared" si="3"/>
        <v>314280</v>
      </c>
      <c r="H18" s="49">
        <v>13</v>
      </c>
      <c r="I18" s="39" t="s">
        <v>26</v>
      </c>
      <c r="J18" s="50" t="s">
        <v>48</v>
      </c>
      <c r="K18" s="51"/>
      <c r="L18" s="26"/>
    </row>
    <row r="19" spans="1:12" ht="38.25" customHeight="1">
      <c r="A19" s="40"/>
    </row>
    <row r="20" spans="1:12" s="41" customFormat="1" ht="21" customHeight="1">
      <c r="A20" s="57" t="s">
        <v>32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</row>
    <row r="21" spans="1:12" s="41" customFormat="1" ht="21" customHeight="1">
      <c r="A21" s="57" t="s">
        <v>23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</row>
    <row r="22" spans="1:12" s="41" customFormat="1" ht="21" customHeight="1">
      <c r="A22" s="57" t="s">
        <v>24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</row>
    <row r="23" spans="1:12" s="41" customFormat="1" ht="21" customHeight="1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</row>
  </sheetData>
  <mergeCells count="16">
    <mergeCell ref="A23:K23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20:K20"/>
    <mergeCell ref="A21:K21"/>
    <mergeCell ref="A22:K2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2015-12-02T05:01:23Z</cp:lastPrinted>
  <dcterms:created xsi:type="dcterms:W3CDTF">2015-01-30T04:19:07Z</dcterms:created>
  <dcterms:modified xsi:type="dcterms:W3CDTF">2016-06-20T04:43:58Z</dcterms:modified>
</cp:coreProperties>
</file>